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32" windowHeight="9504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9" i="1"/>
  <c r="F3"/>
  <c r="E9"/>
  <c r="G7"/>
  <c r="G6"/>
  <c r="G5"/>
  <c r="G4"/>
  <c r="E3"/>
  <c r="F4"/>
  <c r="F5"/>
  <c r="F6"/>
  <c r="F7"/>
  <c r="E4"/>
  <c r="E5"/>
  <c r="E6"/>
  <c r="E7"/>
  <c r="D9"/>
  <c r="D3"/>
  <c r="C9"/>
  <c r="C3"/>
  <c r="D4"/>
  <c r="D5"/>
  <c r="D6"/>
  <c r="D7"/>
  <c r="C4"/>
  <c r="C5"/>
  <c r="C6"/>
  <c r="C7"/>
  <c r="G3" l="1"/>
  <c r="G9" s="1"/>
</calcChain>
</file>

<file path=xl/sharedStrings.xml><?xml version="1.0" encoding="utf-8"?>
<sst xmlns="http://schemas.openxmlformats.org/spreadsheetml/2006/main" count="14" uniqueCount="14">
  <si>
    <t>Відомість нарахування заробітної плати за січень 2009 року</t>
  </si>
  <si>
    <t>Прізвище та ініціали</t>
  </si>
  <si>
    <t>Нараховано, грн</t>
  </si>
  <si>
    <t>Прибутковий податок, грн</t>
  </si>
  <si>
    <t>Пенсійний фонд, грн</t>
  </si>
  <si>
    <t>Фонд соціального страхування, грн</t>
  </si>
  <si>
    <t>До виплати, грн</t>
  </si>
  <si>
    <t>Андрієвич Р. М.</t>
  </si>
  <si>
    <t>Березін О. М.</t>
  </si>
  <si>
    <t>Вержба С. О.</t>
  </si>
  <si>
    <t>Захарченко С. І.</t>
  </si>
  <si>
    <t>Мироненко П. Л.</t>
  </si>
  <si>
    <t>Всього</t>
  </si>
  <si>
    <t>Всього утримано, грн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</si>
</sst>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/>
    <xf numFmtId="2" fontId="2" fillId="0" borderId="1" xfId="1" applyNumberFormat="1" applyFont="1" applyBorder="1"/>
    <xf numFmtId="2" fontId="2" fillId="0" borderId="1" xfId="0" applyNumberFormat="1" applyFont="1" applyBorder="1"/>
    <xf numFmtId="0" fontId="3" fillId="0" borderId="1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26"/>
  <c:chart>
    <c:title>
      <c:tx>
        <c:rich>
          <a:bodyPr/>
          <a:lstStyle/>
          <a:p>
            <a:pPr algn="ctr">
              <a:defRPr/>
            </a:pPr>
            <a:r>
              <a:rPr lang="ru-RU" sz="1100">
                <a:latin typeface="Times New Roman" pitchFamily="18" charset="0"/>
                <a:cs typeface="Times New Roman" pitchFamily="18" charset="0"/>
              </a:rPr>
              <a:t>Співвідношення нарахувань та утримать з заробітної плати 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нараховано,грн</c:v>
          </c:tx>
          <c:cat>
            <c:strRef>
              <c:f>Лист1!$A$3:$A$7</c:f>
              <c:strCache>
                <c:ptCount val="5"/>
                <c:pt idx="0">
                  <c:v>Андрієвич Р. М.</c:v>
                </c:pt>
                <c:pt idx="1">
                  <c:v>Березін О. М.</c:v>
                </c:pt>
                <c:pt idx="2">
                  <c:v>Вержба С. О.</c:v>
                </c:pt>
                <c:pt idx="3">
                  <c:v>Захарченко С. І.</c:v>
                </c:pt>
                <c:pt idx="4">
                  <c:v>Мироненко П. Л.</c:v>
                </c:pt>
              </c:strCache>
            </c:strRef>
          </c:cat>
          <c:val>
            <c:numRef>
              <c:f>Лист1!$B$3:$B$7</c:f>
              <c:numCache>
                <c:formatCode>General</c:formatCode>
                <c:ptCount val="5"/>
                <c:pt idx="0">
                  <c:v>2143.4499999999998</c:v>
                </c:pt>
                <c:pt idx="1">
                  <c:v>1156.3499999999999</c:v>
                </c:pt>
                <c:pt idx="2">
                  <c:v>988.32</c:v>
                </c:pt>
                <c:pt idx="3">
                  <c:v>897.72</c:v>
                </c:pt>
                <c:pt idx="4">
                  <c:v>3067.14</c:v>
                </c:pt>
              </c:numCache>
            </c:numRef>
          </c:val>
        </c:ser>
        <c:ser>
          <c:idx val="1"/>
          <c:order val="1"/>
          <c:tx>
            <c:v>всього утримано, грн</c:v>
          </c:tx>
          <c:cat>
            <c:strRef>
              <c:f>Лист1!$A$3:$A$7</c:f>
              <c:strCache>
                <c:ptCount val="5"/>
                <c:pt idx="0">
                  <c:v>Андрієвич Р. М.</c:v>
                </c:pt>
                <c:pt idx="1">
                  <c:v>Березін О. М.</c:v>
                </c:pt>
                <c:pt idx="2">
                  <c:v>Вержба С. О.</c:v>
                </c:pt>
                <c:pt idx="3">
                  <c:v>Захарченко С. І.</c:v>
                </c:pt>
                <c:pt idx="4">
                  <c:v>Мироненко П. Л.</c:v>
                </c:pt>
              </c:strCache>
            </c:strRef>
          </c:cat>
          <c:val>
            <c:numRef>
              <c:f>Лист1!$F$3:$F$7</c:f>
              <c:numCache>
                <c:formatCode>0.00</c:formatCode>
                <c:ptCount val="5"/>
                <c:pt idx="0">
                  <c:v>385.82099999999997</c:v>
                </c:pt>
                <c:pt idx="1">
                  <c:v>208.143</c:v>
                </c:pt>
                <c:pt idx="2">
                  <c:v>177.89760000000001</c:v>
                </c:pt>
                <c:pt idx="3">
                  <c:v>161.58960000000002</c:v>
                </c:pt>
                <c:pt idx="4">
                  <c:v>552.08519999999987</c:v>
                </c:pt>
              </c:numCache>
            </c:numRef>
          </c:val>
        </c:ser>
        <c:axId val="125199872"/>
        <c:axId val="125201408"/>
      </c:barChart>
      <c:catAx>
        <c:axId val="125199872"/>
        <c:scaling>
          <c:orientation val="minMax"/>
        </c:scaling>
        <c:axPos val="b"/>
        <c:majorTickMark val="none"/>
        <c:tickLblPos val="nextTo"/>
        <c:crossAx val="125201408"/>
        <c:crosses val="autoZero"/>
        <c:auto val="1"/>
        <c:lblAlgn val="ctr"/>
        <c:lblOffset val="100"/>
      </c:catAx>
      <c:valAx>
        <c:axId val="12520140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1251998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10</xdr:row>
      <xdr:rowOff>45720</xdr:rowOff>
    </xdr:from>
    <xdr:to>
      <xdr:col>6</xdr:col>
      <xdr:colOff>449580</xdr:colOff>
      <xdr:row>30</xdr:row>
      <xdr:rowOff>53340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"/>
  <sheetViews>
    <sheetView tabSelected="1" topLeftCell="A3" workbookViewId="0">
      <selection activeCell="K14" sqref="K14"/>
    </sheetView>
  </sheetViews>
  <sheetFormatPr defaultRowHeight="14.4"/>
  <cols>
    <col min="1" max="1" width="20.33203125" customWidth="1"/>
    <col min="2" max="2" width="18" customWidth="1"/>
    <col min="3" max="3" width="18.21875" customWidth="1"/>
    <col min="4" max="4" width="17.77734375" customWidth="1"/>
    <col min="5" max="5" width="18.77734375" customWidth="1"/>
    <col min="6" max="6" width="19.44140625" customWidth="1"/>
    <col min="7" max="7" width="18.44140625" customWidth="1"/>
  </cols>
  <sheetData>
    <row r="1" spans="1:7" ht="15.6">
      <c r="A1" s="6" t="s">
        <v>0</v>
      </c>
      <c r="B1" s="6"/>
      <c r="C1" s="6"/>
      <c r="D1" s="6"/>
      <c r="E1" s="6"/>
      <c r="F1" s="6"/>
      <c r="G1" s="6"/>
    </row>
    <row r="2" spans="1:7" ht="71.400000000000006" customHeight="1">
      <c r="A2" s="1" t="s">
        <v>1</v>
      </c>
      <c r="B2" s="2" t="s">
        <v>2</v>
      </c>
      <c r="C2" s="2" t="s">
        <v>3</v>
      </c>
      <c r="D2" s="1" t="s">
        <v>4</v>
      </c>
      <c r="E2" s="1" t="s">
        <v>5</v>
      </c>
      <c r="F2" s="1" t="s">
        <v>13</v>
      </c>
      <c r="G2" s="1" t="s">
        <v>6</v>
      </c>
    </row>
    <row r="3" spans="1:7" ht="15.6">
      <c r="A3" s="3" t="s">
        <v>7</v>
      </c>
      <c r="B3" s="3">
        <v>2143.4499999999998</v>
      </c>
      <c r="C3" s="3">
        <f>B3*15/100</f>
        <v>321.51749999999998</v>
      </c>
      <c r="D3" s="3">
        <f>B3*2/100</f>
        <v>42.869</v>
      </c>
      <c r="E3" s="4">
        <f>B3*0.01</f>
        <v>21.4345</v>
      </c>
      <c r="F3" s="5">
        <f>E3+D3+C3</f>
        <v>385.82099999999997</v>
      </c>
      <c r="G3" s="5">
        <f>B3-F3</f>
        <v>1757.6289999999999</v>
      </c>
    </row>
    <row r="4" spans="1:7" ht="15.6">
      <c r="A4" s="3" t="s">
        <v>8</v>
      </c>
      <c r="B4" s="3">
        <v>1156.3499999999999</v>
      </c>
      <c r="C4" s="3">
        <f t="shared" ref="C4:C7" si="0">B4*15/100</f>
        <v>173.45249999999999</v>
      </c>
      <c r="D4" s="3">
        <f t="shared" ref="D4:D7" si="1">B4*2/100</f>
        <v>23.126999999999999</v>
      </c>
      <c r="E4" s="4">
        <f t="shared" ref="E4:E7" si="2">B4*0.01</f>
        <v>11.563499999999999</v>
      </c>
      <c r="F4" s="5">
        <f t="shared" ref="F4:F7" si="3">C4+D4+E4</f>
        <v>208.143</v>
      </c>
      <c r="G4" s="5">
        <f t="shared" ref="G4:G7" si="4">B4-F4</f>
        <v>948.20699999999988</v>
      </c>
    </row>
    <row r="5" spans="1:7" ht="15.6">
      <c r="A5" s="3" t="s">
        <v>9</v>
      </c>
      <c r="B5" s="3">
        <v>988.32</v>
      </c>
      <c r="C5" s="3">
        <f t="shared" si="0"/>
        <v>148.24800000000002</v>
      </c>
      <c r="D5" s="3">
        <f t="shared" si="1"/>
        <v>19.766400000000001</v>
      </c>
      <c r="E5" s="4">
        <f t="shared" si="2"/>
        <v>9.8832000000000004</v>
      </c>
      <c r="F5" s="5">
        <f t="shared" si="3"/>
        <v>177.89760000000001</v>
      </c>
      <c r="G5" s="5">
        <f t="shared" si="4"/>
        <v>810.42240000000004</v>
      </c>
    </row>
    <row r="6" spans="1:7" ht="15.6">
      <c r="A6" s="3" t="s">
        <v>10</v>
      </c>
      <c r="B6" s="3">
        <v>897.72</v>
      </c>
      <c r="C6" s="3">
        <f t="shared" si="0"/>
        <v>134.65800000000002</v>
      </c>
      <c r="D6" s="3">
        <f t="shared" si="1"/>
        <v>17.9544</v>
      </c>
      <c r="E6" s="4">
        <f t="shared" si="2"/>
        <v>8.9771999999999998</v>
      </c>
      <c r="F6" s="5">
        <f t="shared" si="3"/>
        <v>161.58960000000002</v>
      </c>
      <c r="G6" s="5">
        <f t="shared" si="4"/>
        <v>736.13040000000001</v>
      </c>
    </row>
    <row r="7" spans="1:7" ht="15.6">
      <c r="A7" s="3" t="s">
        <v>11</v>
      </c>
      <c r="B7" s="3">
        <v>3067.14</v>
      </c>
      <c r="C7" s="3">
        <f t="shared" si="0"/>
        <v>460.07099999999997</v>
      </c>
      <c r="D7" s="3">
        <f t="shared" si="1"/>
        <v>61.342799999999997</v>
      </c>
      <c r="E7" s="4">
        <f t="shared" si="2"/>
        <v>30.671399999999998</v>
      </c>
      <c r="F7" s="5">
        <f t="shared" si="3"/>
        <v>552.08519999999987</v>
      </c>
      <c r="G7" s="5">
        <f t="shared" si="4"/>
        <v>2515.0547999999999</v>
      </c>
    </row>
    <row r="8" spans="1:7" ht="15.6">
      <c r="A8" s="3"/>
      <c r="B8" s="3"/>
      <c r="C8" s="3"/>
      <c r="D8" s="3"/>
      <c r="E8" s="3"/>
      <c r="F8" s="3"/>
      <c r="G8" s="3"/>
    </row>
    <row r="9" spans="1:7" ht="15.6">
      <c r="A9" s="3" t="s">
        <v>12</v>
      </c>
      <c r="B9" s="3"/>
      <c r="C9" s="3">
        <f>SUM(C3:C8)</f>
        <v>1237.9469999999999</v>
      </c>
      <c r="D9" s="3">
        <f>SUM(D3:D8)</f>
        <v>165.05959999999999</v>
      </c>
      <c r="E9" s="5">
        <f>E3+E4+E5+E6+E7</f>
        <v>82.529799999999994</v>
      </c>
      <c r="F9" s="5">
        <f>SUM(F3+F4+F5+F6+F7)</f>
        <v>1485.5364</v>
      </c>
      <c r="G9" s="5">
        <f>G3+G4+G5+G6+G7</f>
        <v>6767.4435999999996</v>
      </c>
    </row>
  </sheetData>
  <mergeCells count="1">
    <mergeCell ref="A1:G1"/>
  </mergeCells>
  <pageMargins left="0.7" right="0.7" top="0.75" bottom="0.75" header="0.3" footer="0.3"/>
  <pageSetup paperSize="9" orientation="portrait" r:id="rId1"/>
  <ignoredErrors>
    <ignoredError sqref="F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2024-12-18T18:57:27Z</dcterms:created>
  <dcterms:modified xsi:type="dcterms:W3CDTF">2024-12-22T13:30:30Z</dcterms:modified>
</cp:coreProperties>
</file>